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/Users/joshuamartin/Downloads/"/>
    </mc:Choice>
  </mc:AlternateContent>
  <xr:revisionPtr revIDLastSave="0" documentId="13_ncr:1_{89415350-A922-BB49-87D2-47A800649135}" xr6:coauthVersionLast="47" xr6:coauthVersionMax="47" xr10:uidLastSave="{00000000-0000-0000-0000-000000000000}"/>
  <bookViews>
    <workbookView xWindow="0" yWindow="500" windowWidth="38400" windowHeight="19400" tabRatio="500" xr2:uid="{00000000-000D-0000-FFFF-FFFF00000000}"/>
  </bookViews>
  <sheets>
    <sheet name="Nov 201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F16" i="1"/>
  <c r="E16" i="1"/>
  <c r="F17" i="1" s="1"/>
  <c r="F45" i="1"/>
  <c r="F7" i="1"/>
  <c r="D52" i="1"/>
  <c r="D53" i="1" s="1"/>
  <c r="D54" i="1" s="1"/>
  <c r="D55" i="1" s="1"/>
  <c r="D56" i="1" s="1"/>
  <c r="D57" i="1" s="1"/>
  <c r="F29" i="1"/>
  <c r="F30" i="1" s="1"/>
  <c r="F39" i="1" s="1"/>
  <c r="B92" i="1"/>
  <c r="F33" i="1" s="1"/>
  <c r="F36" i="1" l="1"/>
  <c r="F48" i="1" s="1"/>
  <c r="F49" i="1" s="1"/>
  <c r="F40" i="1"/>
  <c r="F41" i="1" s="1"/>
  <c r="F62" i="1" s="1"/>
  <c r="F66" i="1" s="1"/>
  <c r="F58" i="1"/>
</calcChain>
</file>

<file path=xl/sharedStrings.xml><?xml version="1.0" encoding="utf-8"?>
<sst xmlns="http://schemas.openxmlformats.org/spreadsheetml/2006/main" count="137" uniqueCount="121">
  <si>
    <t>Treasurer's Report</t>
  </si>
  <si>
    <t>Sunday</t>
  </si>
  <si>
    <t>Prudent Reserve</t>
  </si>
  <si>
    <t xml:space="preserve">Prudent Reserve Change  </t>
  </si>
  <si>
    <t>Income</t>
  </si>
  <si>
    <t>Never too Early, Worcester</t>
  </si>
  <si>
    <t>Not Alone, Leominster</t>
  </si>
  <si>
    <t xml:space="preserve">Lit tax in and out </t>
  </si>
  <si>
    <t>Expenses</t>
  </si>
  <si>
    <t>Rent</t>
  </si>
  <si>
    <t>The Oxford Group, Oxford</t>
  </si>
  <si>
    <t>Regional Phoneline</t>
  </si>
  <si>
    <t>Secretary's Exp</t>
  </si>
  <si>
    <t>H&amp;I Literature</t>
  </si>
  <si>
    <t>H&amp;I Regional Meeting Lists</t>
  </si>
  <si>
    <t>Sweet Surrender, Littleton</t>
  </si>
  <si>
    <t>H&amp;I Rent Exp</t>
  </si>
  <si>
    <t>Monday</t>
  </si>
  <si>
    <t>Insurance</t>
  </si>
  <si>
    <t xml:space="preserve">Public Relations </t>
  </si>
  <si>
    <t>Policy Expenditures (starter kit)</t>
  </si>
  <si>
    <t>Fresh Start, Worcester</t>
  </si>
  <si>
    <t xml:space="preserve">Misc. Exp. (Customary) </t>
  </si>
  <si>
    <t>Net Income</t>
  </si>
  <si>
    <t>Tax</t>
  </si>
  <si>
    <t>Dose of Hope,Gardner</t>
  </si>
  <si>
    <t>Tuesday</t>
  </si>
  <si>
    <t>Bank Deposits</t>
  </si>
  <si>
    <t xml:space="preserve">Money to Bank </t>
  </si>
  <si>
    <t>The Late Show, Webster</t>
  </si>
  <si>
    <t>Wednesday</t>
  </si>
  <si>
    <t>Hope Not Dope, Clinton</t>
  </si>
  <si>
    <t>Mixed Bag, Framingham</t>
  </si>
  <si>
    <t>Total</t>
  </si>
  <si>
    <t>Policy Expenditures</t>
  </si>
  <si>
    <t>Miracles In a Can, Worcester</t>
  </si>
  <si>
    <t>Thursday</t>
  </si>
  <si>
    <t>Hugs Not Drugs, Leominster</t>
  </si>
  <si>
    <t>Subcommittee</t>
  </si>
  <si>
    <t>Straight Stepping, Worcester</t>
  </si>
  <si>
    <t>Friday</t>
  </si>
  <si>
    <t>Back to Basics, Worcester</t>
  </si>
  <si>
    <t>Last Door on the Left, Littleton</t>
  </si>
  <si>
    <t>Saturday</t>
  </si>
  <si>
    <t xml:space="preserve">Rise and Shine, Worcester          </t>
  </si>
  <si>
    <t>The Truth is in the Book, Fitchburg</t>
  </si>
  <si>
    <t xml:space="preserve">  </t>
  </si>
  <si>
    <t>When</t>
  </si>
  <si>
    <t>Amount</t>
  </si>
  <si>
    <t>February</t>
  </si>
  <si>
    <t>USPS Mail Box</t>
  </si>
  <si>
    <t>H+I Learning Day</t>
  </si>
  <si>
    <t>October</t>
  </si>
  <si>
    <t xml:space="preserve">Misc - Camp Out                      </t>
  </si>
  <si>
    <t>Anonymous</t>
  </si>
  <si>
    <t>June</t>
  </si>
  <si>
    <t>Living Clean, Worcester</t>
  </si>
  <si>
    <t>Get It Together, Framingham</t>
  </si>
  <si>
    <t>J.D.D., Milford</t>
  </si>
  <si>
    <t>Mid Day Break</t>
  </si>
  <si>
    <t>Out of the Dark, Townsend</t>
  </si>
  <si>
    <t>Grow with the Flow, Leicester</t>
  </si>
  <si>
    <t>Bringing the Hope, Fitchburg</t>
  </si>
  <si>
    <t>Bridge to Recovery</t>
  </si>
  <si>
    <t>Solo por Hoy</t>
  </si>
  <si>
    <t>Steps to Recovery, Fitchburg</t>
  </si>
  <si>
    <t>Living Clean, Baldwinville</t>
  </si>
  <si>
    <t>Message is Hope, Marlborough</t>
  </si>
  <si>
    <t>Women Do Recovery Two, Worcester</t>
  </si>
  <si>
    <t>Show Up To Grow Up, Worcester</t>
  </si>
  <si>
    <t xml:space="preserve">1, 2, 3, Follow Me, Athol </t>
  </si>
  <si>
    <t>Better Way, Franklin</t>
  </si>
  <si>
    <t>Joyful Hearts, Webster</t>
  </si>
  <si>
    <t>Friday Night Step Greenwood St,Worcester</t>
  </si>
  <si>
    <t>Together We Can,  Gardner</t>
  </si>
  <si>
    <t>Lost and Found, Gardner</t>
  </si>
  <si>
    <t>Saturday Night Live, Worcester</t>
  </si>
  <si>
    <t>Events</t>
  </si>
  <si>
    <t>January</t>
  </si>
  <si>
    <t>July</t>
  </si>
  <si>
    <t>Website - Zoom</t>
  </si>
  <si>
    <t>Website - Domain</t>
  </si>
  <si>
    <t>March</t>
  </si>
  <si>
    <t>Website - Word Press</t>
  </si>
  <si>
    <t>December</t>
  </si>
  <si>
    <t>Area Rent</t>
  </si>
  <si>
    <t>Monthly</t>
  </si>
  <si>
    <t>From the Streets to the Seats, Fitchburg</t>
  </si>
  <si>
    <t>Finally in Leicester, Leicester</t>
  </si>
  <si>
    <t>Individual Contributions</t>
  </si>
  <si>
    <t>Bridging The Gap, Southbridge</t>
  </si>
  <si>
    <t>Summary</t>
  </si>
  <si>
    <t>Prudent (Set to $1900):</t>
  </si>
  <si>
    <t>Bank Balance</t>
  </si>
  <si>
    <t>Available Balance:</t>
  </si>
  <si>
    <t>Events:</t>
  </si>
  <si>
    <t>Campout:</t>
  </si>
  <si>
    <t>Set Aside:</t>
  </si>
  <si>
    <t>April</t>
  </si>
  <si>
    <t>May</t>
  </si>
  <si>
    <t>August</t>
  </si>
  <si>
    <t>September</t>
  </si>
  <si>
    <t>November</t>
  </si>
  <si>
    <t>Year</t>
  </si>
  <si>
    <t>Prudent Reserve Beginning</t>
  </si>
  <si>
    <t>Expense</t>
  </si>
  <si>
    <t>First Regional Donation</t>
  </si>
  <si>
    <t>Previous Available Balances</t>
  </si>
  <si>
    <t>Subcommittee reimbursement</t>
  </si>
  <si>
    <t>Group Contributions</t>
  </si>
  <si>
    <t>Miscellaneous Contributions</t>
  </si>
  <si>
    <t>Other</t>
  </si>
  <si>
    <t>Subtotal</t>
  </si>
  <si>
    <t xml:space="preserve">Contributions &amp; releases                                          </t>
  </si>
  <si>
    <t>Regional Contributions</t>
  </si>
  <si>
    <t>Subcommittee Contributions &amp; Expenses</t>
  </si>
  <si>
    <t>Contributions</t>
  </si>
  <si>
    <t>Total Contributions</t>
  </si>
  <si>
    <t>IT Services (Camera Difference)</t>
  </si>
  <si>
    <t>ILS Joshua M</t>
  </si>
  <si>
    <t>Subcommittee Reimbursements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</si>
</sst>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F800]dddd\,\ mmmm\ dd\,\ yyyy"/>
    <numFmt numFmtId="165" formatCode="&quot;$&quot;#,##0.00"/>
  </numFmts>
  <fonts count="11" x14ac:knownFonts="1">
    <font>
      <sz val="12"/>
      <color indexed="8"/>
      <name val="Calibri"/>
    </font>
    <font>
      <sz val="12"/>
      <color indexed="8"/>
      <name val="Calibri"/>
      <family val="2"/>
    </font>
    <font>
      <sz val="8"/>
      <name val="Calibri"/>
      <family val="2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14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</cellStyleXfs>
  <cellXfs count="57">
    <xf numFmtId="0" fontId="0" fillId="0" borderId="0" xfId="0" applyAlignment="1"/>
    <xf numFmtId="165" fontId="3" fillId="0" borderId="0" xfId="0" applyNumberFormat="1" applyFont="1" applyAlignment="1">
      <alignment horizontal="left"/>
    </xf>
    <xf numFmtId="0" fontId="3" fillId="0" borderId="0" xfId="0" applyFont="1" applyAlignment="1"/>
    <xf numFmtId="0" fontId="5" fillId="2" borderId="7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44" fontId="3" fillId="0" borderId="5" xfId="1" applyFont="1" applyBorder="1" applyAlignment="1"/>
    <xf numFmtId="0" fontId="3" fillId="4" borderId="5" xfId="0" applyFont="1" applyFill="1" applyBorder="1" applyAlignment="1"/>
    <xf numFmtId="44" fontId="3" fillId="0" borderId="5" xfId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5" xfId="0" applyFont="1" applyBorder="1" applyAlignment="1"/>
    <xf numFmtId="44" fontId="3" fillId="3" borderId="5" xfId="1" applyFont="1" applyFill="1" applyBorder="1" applyAlignment="1">
      <alignment horizontal="left"/>
    </xf>
    <xf numFmtId="44" fontId="3" fillId="0" borderId="5" xfId="1" applyFont="1" applyFill="1" applyBorder="1" applyAlignment="1"/>
    <xf numFmtId="44" fontId="3" fillId="0" borderId="1" xfId="1" applyFont="1" applyBorder="1" applyAlignment="1">
      <alignment horizontal="center"/>
    </xf>
    <xf numFmtId="44" fontId="3" fillId="0" borderId="2" xfId="1" applyFont="1" applyBorder="1" applyAlignment="1"/>
    <xf numFmtId="44" fontId="3" fillId="0" borderId="5" xfId="1" applyFont="1" applyBorder="1" applyAlignment="1">
      <alignment horizontal="center"/>
    </xf>
    <xf numFmtId="44" fontId="3" fillId="0" borderId="5" xfId="0" applyNumberFormat="1" applyFont="1" applyBorder="1" applyAlignment="1"/>
    <xf numFmtId="16" fontId="3" fillId="0" borderId="0" xfId="0" applyNumberFormat="1" applyFont="1" applyAlignment="1"/>
    <xf numFmtId="0" fontId="3" fillId="0" borderId="0" xfId="0" applyFont="1" applyAlignment="1">
      <alignment horizontal="right"/>
    </xf>
    <xf numFmtId="0" fontId="5" fillId="0" borderId="5" xfId="0" applyFont="1" applyBorder="1" applyAlignment="1">
      <alignment horizontal="left"/>
    </xf>
    <xf numFmtId="165" fontId="5" fillId="0" borderId="5" xfId="0" applyNumberFormat="1" applyFont="1" applyBorder="1" applyAlignment="1">
      <alignment horizontal="right"/>
    </xf>
    <xf numFmtId="44" fontId="4" fillId="0" borderId="5" xfId="1" applyFont="1" applyBorder="1" applyAlignment="1"/>
    <xf numFmtId="44" fontId="4" fillId="0" borderId="0" xfId="1" applyFont="1" applyAlignment="1"/>
    <xf numFmtId="0" fontId="8" fillId="0" borderId="3" xfId="0" applyFont="1" applyBorder="1" applyAlignment="1">
      <alignment horizontal="right"/>
    </xf>
    <xf numFmtId="44" fontId="8" fillId="0" borderId="3" xfId="1" applyFont="1" applyBorder="1" applyAlignment="1">
      <alignment horizontal="left"/>
    </xf>
    <xf numFmtId="44" fontId="3" fillId="0" borderId="6" xfId="1" applyFont="1" applyBorder="1" applyAlignment="1"/>
    <xf numFmtId="0" fontId="5" fillId="2" borderId="4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5" xfId="0" applyFont="1" applyBorder="1" applyAlignment="1">
      <alignment horizontal="right"/>
    </xf>
    <xf numFmtId="44" fontId="8" fillId="0" borderId="5" xfId="1" applyFont="1" applyBorder="1" applyAlignment="1"/>
    <xf numFmtId="44" fontId="5" fillId="0" borderId="5" xfId="1" applyFont="1" applyBorder="1" applyAlignment="1"/>
    <xf numFmtId="44" fontId="3" fillId="0" borderId="5" xfId="1" applyFont="1" applyFill="1" applyBorder="1" applyAlignment="1">
      <alignment horizontal="center"/>
    </xf>
    <xf numFmtId="44" fontId="6" fillId="0" borderId="5" xfId="1" applyFont="1" applyBorder="1" applyAlignment="1">
      <alignment horizontal="center"/>
    </xf>
    <xf numFmtId="44" fontId="3" fillId="3" borderId="5" xfId="0" applyNumberFormat="1" applyFont="1" applyFill="1" applyBorder="1" applyAlignment="1">
      <alignment horizontal="center"/>
    </xf>
    <xf numFmtId="44" fontId="7" fillId="0" borderId="5" xfId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right"/>
    </xf>
    <xf numFmtId="44" fontId="3" fillId="0" borderId="5" xfId="1" applyFont="1" applyFill="1" applyBorder="1" applyAlignment="1">
      <alignment horizontal="left"/>
    </xf>
    <xf numFmtId="44" fontId="4" fillId="0" borderId="5" xfId="1" applyFont="1" applyBorder="1" applyAlignment="1">
      <alignment horizontal="center"/>
    </xf>
    <xf numFmtId="16" fontId="5" fillId="3" borderId="7" xfId="0" applyNumberFormat="1" applyFont="1" applyFill="1" applyBorder="1" applyAlignment="1">
      <alignment horizontal="right"/>
    </xf>
    <xf numFmtId="16" fontId="5" fillId="3" borderId="6" xfId="0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horizontal="center"/>
    </xf>
    <xf numFmtId="16" fontId="5" fillId="3" borderId="5" xfId="0" applyNumberFormat="1" applyFont="1" applyFill="1" applyBorder="1" applyAlignment="1">
      <alignment horizontal="right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5" fillId="2" borderId="7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5" fillId="0" borderId="5" xfId="0" applyFont="1" applyBorder="1" applyAlignment="1">
      <alignment horizontal="right"/>
    </xf>
    <xf numFmtId="0" fontId="5" fillId="2" borderId="4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5" fillId="2" borderId="5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5"/>
  <sheetViews>
    <sheetView tabSelected="1" topLeftCell="A48" zoomScale="115" zoomScaleSheetLayoutView="100" workbookViewId="0">
      <selection activeCell="F66" sqref="F66"/>
    </sheetView>
  </sheetViews>
  <sheetFormatPr baseColWidth="10" defaultColWidth="11" defaultRowHeight="16" x14ac:dyDescent="0.2"/>
  <cols>
    <col min="1" max="1" width="39" style="2" customWidth="1"/>
    <col min="2" max="2" width="11.5" style="1" bestFit="1" customWidth="1"/>
    <col min="3" max="3" width="11" style="2"/>
    <col min="4" max="4" width="34.6640625" style="2" customWidth="1"/>
    <col min="5" max="5" width="12.5" style="2" customWidth="1"/>
    <col min="6" max="16384" width="11" style="2"/>
  </cols>
  <sheetData>
    <row r="1" spans="1:9" ht="29" x14ac:dyDescent="0.35">
      <c r="A1" s="54" t="s">
        <v>0</v>
      </c>
      <c r="B1" s="54"/>
      <c r="C1" s="54"/>
      <c r="D1" s="54"/>
      <c r="E1" s="54"/>
      <c r="F1" s="54"/>
      <c r="H1" s="2" t="s">
        <v>103</v>
      </c>
      <c r="I1" s="20">
        <v>2025</v>
      </c>
    </row>
    <row r="2" spans="1:9" ht="19" x14ac:dyDescent="0.25">
      <c r="A2" s="55">
        <v>45782</v>
      </c>
      <c r="B2" s="55"/>
      <c r="C2" s="55"/>
      <c r="D2" s="55"/>
      <c r="E2" s="55"/>
      <c r="F2" s="55"/>
      <c r="H2" s="2" t="s">
        <v>106</v>
      </c>
      <c r="I2" s="38">
        <v>45691</v>
      </c>
    </row>
    <row r="3" spans="1:9" ht="19" x14ac:dyDescent="0.25">
      <c r="A3" s="37"/>
      <c r="B3" s="37"/>
      <c r="C3" s="37"/>
      <c r="D3" s="37"/>
      <c r="E3" s="37"/>
      <c r="F3" s="37"/>
    </row>
    <row r="4" spans="1:9" x14ac:dyDescent="0.2">
      <c r="A4" s="56" t="s">
        <v>109</v>
      </c>
      <c r="B4" s="56"/>
      <c r="D4" s="47" t="s">
        <v>2</v>
      </c>
      <c r="E4" s="48"/>
      <c r="F4" s="49"/>
    </row>
    <row r="5" spans="1:9" x14ac:dyDescent="0.2">
      <c r="A5" s="43" t="s">
        <v>1</v>
      </c>
      <c r="B5" s="43"/>
      <c r="D5" s="50" t="s">
        <v>104</v>
      </c>
      <c r="E5" s="50"/>
      <c r="F5" s="7">
        <v>1900</v>
      </c>
    </row>
    <row r="6" spans="1:9" x14ac:dyDescent="0.2">
      <c r="A6" s="8" t="s">
        <v>56</v>
      </c>
      <c r="B6" s="9">
        <v>0</v>
      </c>
      <c r="D6" s="50" t="s">
        <v>3</v>
      </c>
      <c r="E6" s="50"/>
      <c r="F6" s="7">
        <v>0</v>
      </c>
    </row>
    <row r="7" spans="1:9" x14ac:dyDescent="0.2">
      <c r="A7" s="8" t="s">
        <v>58</v>
      </c>
      <c r="B7" s="9">
        <v>0</v>
      </c>
      <c r="D7" s="51" t="s">
        <v>33</v>
      </c>
      <c r="E7" s="51"/>
      <c r="F7" s="31">
        <f>SUM(F5:F6)</f>
        <v>1900</v>
      </c>
    </row>
    <row r="8" spans="1:9" x14ac:dyDescent="0.2">
      <c r="A8" s="8" t="s">
        <v>5</v>
      </c>
      <c r="B8" s="9">
        <v>0</v>
      </c>
    </row>
    <row r="9" spans="1:9" x14ac:dyDescent="0.2">
      <c r="A9" s="8" t="s">
        <v>6</v>
      </c>
      <c r="B9" s="9">
        <v>20</v>
      </c>
      <c r="D9" s="47" t="s">
        <v>115</v>
      </c>
      <c r="E9" s="48"/>
      <c r="F9" s="49"/>
    </row>
    <row r="10" spans="1:9" x14ac:dyDescent="0.2">
      <c r="A10" s="8" t="s">
        <v>57</v>
      </c>
      <c r="B10" s="9">
        <v>0</v>
      </c>
      <c r="D10" s="12" t="s">
        <v>38</v>
      </c>
      <c r="E10" s="17" t="s">
        <v>116</v>
      </c>
      <c r="F10" s="40" t="s">
        <v>8</v>
      </c>
    </row>
    <row r="11" spans="1:9" x14ac:dyDescent="0.2">
      <c r="A11" s="8" t="s">
        <v>10</v>
      </c>
      <c r="B11" s="9">
        <v>100</v>
      </c>
      <c r="D11" s="12" t="s">
        <v>118</v>
      </c>
      <c r="E11" s="17">
        <v>3.77</v>
      </c>
      <c r="F11" s="23">
        <v>0</v>
      </c>
    </row>
    <row r="12" spans="1:9" x14ac:dyDescent="0.2">
      <c r="A12" s="8" t="s">
        <v>15</v>
      </c>
      <c r="B12" s="9">
        <v>0</v>
      </c>
      <c r="D12" s="12"/>
      <c r="E12" s="17">
        <v>0</v>
      </c>
      <c r="F12" s="23">
        <v>0</v>
      </c>
    </row>
    <row r="13" spans="1:9" x14ac:dyDescent="0.2">
      <c r="A13" s="8" t="s">
        <v>87</v>
      </c>
      <c r="B13" s="9">
        <v>0</v>
      </c>
      <c r="D13" s="12"/>
      <c r="E13" s="17">
        <v>0</v>
      </c>
      <c r="F13" s="23">
        <v>0</v>
      </c>
    </row>
    <row r="14" spans="1:9" x14ac:dyDescent="0.2">
      <c r="A14" s="12"/>
      <c r="B14" s="12"/>
      <c r="D14" s="12"/>
      <c r="E14" s="17">
        <v>0</v>
      </c>
      <c r="F14" s="23">
        <v>0</v>
      </c>
    </row>
    <row r="15" spans="1:9" x14ac:dyDescent="0.2">
      <c r="A15" s="8"/>
      <c r="B15" s="9"/>
      <c r="D15" s="12"/>
      <c r="E15" s="17">
        <v>0</v>
      </c>
      <c r="F15" s="23">
        <v>0</v>
      </c>
    </row>
    <row r="16" spans="1:9" x14ac:dyDescent="0.2">
      <c r="A16" s="8"/>
      <c r="B16" s="9"/>
      <c r="D16" s="18" t="s">
        <v>112</v>
      </c>
      <c r="E16" s="17">
        <f>SUM(E11:E15)</f>
        <v>3.77</v>
      </c>
      <c r="F16" s="23">
        <f>SUM(F11:F15)</f>
        <v>0</v>
      </c>
    </row>
    <row r="17" spans="1:6" x14ac:dyDescent="0.2">
      <c r="A17" s="8"/>
      <c r="B17" s="9"/>
      <c r="D17" s="44" t="s">
        <v>33</v>
      </c>
      <c r="E17" s="44"/>
      <c r="F17" s="32">
        <f>E16-F16</f>
        <v>3.77</v>
      </c>
    </row>
    <row r="18" spans="1:6" x14ac:dyDescent="0.2">
      <c r="A18" s="8"/>
      <c r="B18" s="9"/>
    </row>
    <row r="19" spans="1:6" x14ac:dyDescent="0.2">
      <c r="A19" s="43" t="s">
        <v>17</v>
      </c>
      <c r="B19" s="43"/>
      <c r="D19" s="52" t="s">
        <v>8</v>
      </c>
      <c r="E19" s="53"/>
      <c r="F19" s="49"/>
    </row>
    <row r="20" spans="1:6" x14ac:dyDescent="0.2">
      <c r="A20" s="12" t="s">
        <v>25</v>
      </c>
      <c r="B20" s="13">
        <v>0</v>
      </c>
      <c r="D20" s="45" t="s">
        <v>9</v>
      </c>
      <c r="E20" s="46"/>
      <c r="F20" s="7">
        <v>-50</v>
      </c>
    </row>
    <row r="21" spans="1:6" x14ac:dyDescent="0.2">
      <c r="A21" s="12" t="s">
        <v>60</v>
      </c>
      <c r="B21" s="13">
        <v>0</v>
      </c>
      <c r="D21" s="45" t="s">
        <v>11</v>
      </c>
      <c r="E21" s="46"/>
      <c r="F21" s="7">
        <v>0</v>
      </c>
    </row>
    <row r="22" spans="1:6" x14ac:dyDescent="0.2">
      <c r="A22" s="12" t="s">
        <v>21</v>
      </c>
      <c r="B22" s="13">
        <v>0</v>
      </c>
      <c r="D22" s="45" t="s">
        <v>12</v>
      </c>
      <c r="E22" s="46"/>
      <c r="F22" s="7">
        <v>0</v>
      </c>
    </row>
    <row r="23" spans="1:6" x14ac:dyDescent="0.2">
      <c r="A23" s="12"/>
      <c r="B23" s="13"/>
      <c r="D23" s="45" t="s">
        <v>13</v>
      </c>
      <c r="E23" s="46"/>
      <c r="F23" s="7">
        <v>-197</v>
      </c>
    </row>
    <row r="24" spans="1:6" x14ac:dyDescent="0.2">
      <c r="A24" s="12"/>
      <c r="B24" s="13"/>
      <c r="D24" s="45" t="s">
        <v>14</v>
      </c>
      <c r="E24" s="46"/>
      <c r="F24" s="7">
        <v>0</v>
      </c>
    </row>
    <row r="25" spans="1:6" x14ac:dyDescent="0.2">
      <c r="A25" s="12"/>
      <c r="B25" s="13"/>
      <c r="D25" s="45" t="s">
        <v>16</v>
      </c>
      <c r="E25" s="46"/>
      <c r="F25" s="7">
        <v>-10</v>
      </c>
    </row>
    <row r="26" spans="1:6" x14ac:dyDescent="0.2">
      <c r="A26" s="12"/>
      <c r="B26" s="13"/>
      <c r="D26" s="45" t="s">
        <v>18</v>
      </c>
      <c r="E26" s="46"/>
      <c r="F26" s="7">
        <v>0</v>
      </c>
    </row>
    <row r="27" spans="1:6" x14ac:dyDescent="0.2">
      <c r="A27" s="12"/>
      <c r="B27" s="13"/>
      <c r="D27" s="45" t="s">
        <v>19</v>
      </c>
      <c r="E27" s="46"/>
      <c r="F27" s="7">
        <v>0</v>
      </c>
    </row>
    <row r="28" spans="1:6" x14ac:dyDescent="0.2">
      <c r="A28" s="12"/>
      <c r="B28" s="13"/>
      <c r="D28" s="45" t="s">
        <v>20</v>
      </c>
      <c r="E28" s="46"/>
      <c r="F28" s="7">
        <v>0</v>
      </c>
    </row>
    <row r="29" spans="1:6" x14ac:dyDescent="0.2">
      <c r="A29" s="12"/>
      <c r="B29" s="13"/>
      <c r="D29" s="45" t="s">
        <v>22</v>
      </c>
      <c r="E29" s="46"/>
      <c r="F29" s="7">
        <f>-(15+205.32+87.4)</f>
        <v>-307.72000000000003</v>
      </c>
    </row>
    <row r="30" spans="1:6" x14ac:dyDescent="0.2">
      <c r="A30" s="12"/>
      <c r="B30" s="13"/>
      <c r="D30" s="51" t="s">
        <v>33</v>
      </c>
      <c r="E30" s="51"/>
      <c r="F30" s="32">
        <f>SUM(F20:F29)</f>
        <v>-564.72</v>
      </c>
    </row>
    <row r="31" spans="1:6" x14ac:dyDescent="0.2">
      <c r="A31" s="43" t="s">
        <v>26</v>
      </c>
      <c r="B31" s="43"/>
    </row>
    <row r="32" spans="1:6" x14ac:dyDescent="0.2">
      <c r="A32" s="12" t="s">
        <v>61</v>
      </c>
      <c r="B32" s="13">
        <v>0</v>
      </c>
      <c r="D32" s="28" t="s">
        <v>4</v>
      </c>
      <c r="E32" s="29"/>
      <c r="F32" s="5"/>
    </row>
    <row r="33" spans="1:6" x14ac:dyDescent="0.2">
      <c r="A33" s="12" t="s">
        <v>62</v>
      </c>
      <c r="B33" s="13">
        <v>0</v>
      </c>
      <c r="D33" s="45" t="s">
        <v>113</v>
      </c>
      <c r="E33" s="46"/>
      <c r="F33" s="27">
        <f>B92</f>
        <v>684.66</v>
      </c>
    </row>
    <row r="34" spans="1:6" x14ac:dyDescent="0.2">
      <c r="A34" s="12" t="s">
        <v>63</v>
      </c>
      <c r="B34" s="13">
        <v>0</v>
      </c>
      <c r="D34" s="45" t="s">
        <v>120</v>
      </c>
      <c r="E34" s="46"/>
      <c r="F34" s="27">
        <f>E16</f>
        <v>3.77</v>
      </c>
    </row>
    <row r="35" spans="1:6" x14ac:dyDescent="0.2">
      <c r="A35" s="12" t="s">
        <v>64</v>
      </c>
      <c r="B35" s="13">
        <v>25</v>
      </c>
      <c r="D35" s="45" t="s">
        <v>7</v>
      </c>
      <c r="E35" s="46"/>
      <c r="F35" s="7">
        <v>0</v>
      </c>
    </row>
    <row r="36" spans="1:6" x14ac:dyDescent="0.2">
      <c r="A36" s="12" t="s">
        <v>65</v>
      </c>
      <c r="B36" s="13">
        <v>0</v>
      </c>
      <c r="D36" s="30" t="s">
        <v>33</v>
      </c>
      <c r="E36" s="30"/>
      <c r="F36" s="32">
        <f>SUM(F33:F35)</f>
        <v>688.43</v>
      </c>
    </row>
    <row r="37" spans="1:6" x14ac:dyDescent="0.2">
      <c r="A37" s="12" t="s">
        <v>66</v>
      </c>
      <c r="B37" s="13">
        <v>0</v>
      </c>
    </row>
    <row r="38" spans="1:6" x14ac:dyDescent="0.2">
      <c r="A38" s="12" t="s">
        <v>67</v>
      </c>
      <c r="B38" s="13">
        <v>0</v>
      </c>
      <c r="D38" s="28" t="s">
        <v>23</v>
      </c>
      <c r="E38" s="29"/>
      <c r="F38" s="5"/>
    </row>
    <row r="39" spans="1:6" x14ac:dyDescent="0.2">
      <c r="A39" s="12" t="s">
        <v>29</v>
      </c>
      <c r="B39" s="13">
        <v>0</v>
      </c>
      <c r="D39" s="10" t="s">
        <v>8</v>
      </c>
      <c r="E39" s="11"/>
      <c r="F39" s="7">
        <f>F30</f>
        <v>-564.72</v>
      </c>
    </row>
    <row r="40" spans="1:6" x14ac:dyDescent="0.2">
      <c r="A40" s="12" t="s">
        <v>90</v>
      </c>
      <c r="B40" s="13">
        <v>27.66</v>
      </c>
      <c r="D40" s="10" t="s">
        <v>4</v>
      </c>
      <c r="E40" s="11"/>
      <c r="F40" s="18">
        <f>F36</f>
        <v>688.43</v>
      </c>
    </row>
    <row r="41" spans="1:6" x14ac:dyDescent="0.2">
      <c r="A41" s="12"/>
      <c r="B41" s="13"/>
      <c r="D41" s="30" t="s">
        <v>33</v>
      </c>
      <c r="E41" s="30"/>
      <c r="F41" s="32">
        <f>SUM(F39:F40)</f>
        <v>123.70999999999992</v>
      </c>
    </row>
    <row r="42" spans="1:6" x14ac:dyDescent="0.2">
      <c r="A42" s="12"/>
      <c r="B42" s="13"/>
    </row>
    <row r="43" spans="1:6" x14ac:dyDescent="0.2">
      <c r="A43" s="12"/>
      <c r="B43" s="13"/>
      <c r="D43" s="28" t="s">
        <v>24</v>
      </c>
      <c r="E43" s="29"/>
      <c r="F43" s="5"/>
    </row>
    <row r="44" spans="1:6" x14ac:dyDescent="0.2">
      <c r="A44" s="43" t="s">
        <v>30</v>
      </c>
      <c r="B44" s="43"/>
      <c r="D44" s="10"/>
      <c r="E44" s="11"/>
      <c r="F44" s="33">
        <v>0</v>
      </c>
    </row>
    <row r="45" spans="1:6" x14ac:dyDescent="0.2">
      <c r="A45" s="12" t="s">
        <v>31</v>
      </c>
      <c r="B45" s="13">
        <v>0</v>
      </c>
      <c r="D45" s="10"/>
      <c r="E45" s="11"/>
      <c r="F45" s="14">
        <f>SUM(F44)</f>
        <v>0</v>
      </c>
    </row>
    <row r="46" spans="1:6" x14ac:dyDescent="0.2">
      <c r="A46" s="12" t="s">
        <v>35</v>
      </c>
      <c r="B46" s="13">
        <v>0</v>
      </c>
      <c r="E46" s="24"/>
      <c r="F46" s="24"/>
    </row>
    <row r="47" spans="1:6" x14ac:dyDescent="0.2">
      <c r="A47" s="12" t="s">
        <v>32</v>
      </c>
      <c r="B47" s="13">
        <v>0</v>
      </c>
      <c r="D47" s="3" t="s">
        <v>27</v>
      </c>
      <c r="E47" s="4"/>
      <c r="F47" s="5"/>
    </row>
    <row r="48" spans="1:6" x14ac:dyDescent="0.2">
      <c r="A48" s="12"/>
      <c r="B48" s="13"/>
      <c r="D48" s="10" t="s">
        <v>28</v>
      </c>
      <c r="E48" s="11"/>
      <c r="F48" s="15">
        <f>F36</f>
        <v>688.43</v>
      </c>
    </row>
    <row r="49" spans="1:6" x14ac:dyDescent="0.2">
      <c r="A49" s="12"/>
      <c r="B49" s="13"/>
      <c r="D49" s="41" t="s">
        <v>33</v>
      </c>
      <c r="E49" s="42"/>
      <c r="F49" s="16">
        <f>SUM(F48)</f>
        <v>688.43</v>
      </c>
    </row>
    <row r="50" spans="1:6" x14ac:dyDescent="0.2">
      <c r="A50" s="43" t="s">
        <v>36</v>
      </c>
      <c r="B50" s="43"/>
    </row>
    <row r="51" spans="1:6" x14ac:dyDescent="0.2">
      <c r="A51" s="12" t="s">
        <v>37</v>
      </c>
      <c r="B51" s="13">
        <v>0</v>
      </c>
      <c r="D51" s="3" t="s">
        <v>114</v>
      </c>
      <c r="E51" s="4"/>
      <c r="F51" s="5"/>
    </row>
    <row r="52" spans="1:6" x14ac:dyDescent="0.2">
      <c r="A52" s="12" t="s">
        <v>68</v>
      </c>
      <c r="B52" s="13">
        <v>0</v>
      </c>
      <c r="D52" s="10" t="str">
        <f>TEXT(I2, "mmmm yyyy")</f>
        <v>February 2025</v>
      </c>
      <c r="E52" s="11"/>
      <c r="F52" s="35">
        <v>512.01</v>
      </c>
    </row>
    <row r="53" spans="1:6" x14ac:dyDescent="0.2">
      <c r="A53" s="12" t="s">
        <v>69</v>
      </c>
      <c r="B53" s="13">
        <v>0</v>
      </c>
      <c r="D53" s="10" t="str">
        <f>TEXT(EDATE(D52, 2), "mmmm yyyy")</f>
        <v>April 2025</v>
      </c>
      <c r="E53" s="11"/>
      <c r="F53" s="35">
        <v>1266.1199999999999</v>
      </c>
    </row>
    <row r="54" spans="1:6" ht="16" customHeight="1" x14ac:dyDescent="0.2">
      <c r="A54" s="12" t="s">
        <v>39</v>
      </c>
      <c r="B54" s="9">
        <v>12</v>
      </c>
      <c r="D54" s="10" t="str">
        <f t="shared" ref="D54:D56" si="0">TEXT(EDATE(D53, 2), "mmmm yyyy")</f>
        <v>June 2025</v>
      </c>
      <c r="E54" s="11"/>
      <c r="F54" s="35">
        <v>0</v>
      </c>
    </row>
    <row r="55" spans="1:6" x14ac:dyDescent="0.2">
      <c r="A55" s="12" t="s">
        <v>70</v>
      </c>
      <c r="B55" s="9">
        <v>0</v>
      </c>
      <c r="D55" s="10" t="str">
        <f t="shared" si="0"/>
        <v>August 2025</v>
      </c>
      <c r="E55" s="11"/>
      <c r="F55" s="35">
        <v>0</v>
      </c>
    </row>
    <row r="56" spans="1:6" x14ac:dyDescent="0.2">
      <c r="A56" s="12" t="s">
        <v>71</v>
      </c>
      <c r="B56" s="13">
        <v>0</v>
      </c>
      <c r="D56" s="10" t="str">
        <f t="shared" si="0"/>
        <v>October 2025</v>
      </c>
      <c r="E56" s="11"/>
      <c r="F56" s="35">
        <v>0</v>
      </c>
    </row>
    <row r="57" spans="1:6" x14ac:dyDescent="0.2">
      <c r="A57" s="12" t="s">
        <v>72</v>
      </c>
      <c r="B57" s="13">
        <v>0</v>
      </c>
      <c r="D57" s="10" t="str">
        <f>TEXT(EDATE(D56, 2), "mmmm yyyy")</f>
        <v>December 2025</v>
      </c>
      <c r="E57" s="11"/>
      <c r="F57" s="35">
        <v>0</v>
      </c>
    </row>
    <row r="58" spans="1:6" x14ac:dyDescent="0.2">
      <c r="A58" s="12"/>
      <c r="B58" s="13"/>
      <c r="D58" s="41" t="s">
        <v>33</v>
      </c>
      <c r="E58" s="42"/>
      <c r="F58" s="32">
        <f ca="1">SUM(F51:F58)</f>
        <v>0</v>
      </c>
    </row>
    <row r="59" spans="1:6" x14ac:dyDescent="0.2">
      <c r="A59" s="12"/>
      <c r="B59" s="13"/>
    </row>
    <row r="60" spans="1:6" x14ac:dyDescent="0.2">
      <c r="A60" s="43" t="s">
        <v>40</v>
      </c>
      <c r="B60" s="43"/>
      <c r="D60" s="3" t="s">
        <v>91</v>
      </c>
      <c r="E60" s="4"/>
      <c r="F60" s="5"/>
    </row>
    <row r="61" spans="1:6" x14ac:dyDescent="0.2">
      <c r="A61" s="12" t="s">
        <v>41</v>
      </c>
      <c r="B61" s="13">
        <v>0</v>
      </c>
      <c r="D61" s="10" t="s">
        <v>92</v>
      </c>
      <c r="E61" s="11"/>
      <c r="F61" s="34">
        <v>1900</v>
      </c>
    </row>
    <row r="62" spans="1:6" x14ac:dyDescent="0.2">
      <c r="A62" s="12" t="s">
        <v>42</v>
      </c>
      <c r="B62" s="13">
        <v>60</v>
      </c>
      <c r="D62" s="10" t="s">
        <v>94</v>
      </c>
      <c r="E62" s="11"/>
      <c r="F62" s="34">
        <f>F41</f>
        <v>123.70999999999992</v>
      </c>
    </row>
    <row r="63" spans="1:6" x14ac:dyDescent="0.2">
      <c r="A63" s="12" t="s">
        <v>75</v>
      </c>
      <c r="B63" s="13">
        <v>0</v>
      </c>
      <c r="D63" s="10" t="s">
        <v>95</v>
      </c>
      <c r="E63" s="11"/>
      <c r="F63" s="34">
        <v>300</v>
      </c>
    </row>
    <row r="64" spans="1:6" x14ac:dyDescent="0.2">
      <c r="A64" s="12" t="s">
        <v>73</v>
      </c>
      <c r="B64" s="13">
        <v>45</v>
      </c>
      <c r="D64" s="10" t="s">
        <v>96</v>
      </c>
      <c r="E64" s="11"/>
      <c r="F64" s="34">
        <v>775</v>
      </c>
    </row>
    <row r="65" spans="1:6" x14ac:dyDescent="0.2">
      <c r="A65" s="12" t="s">
        <v>74</v>
      </c>
      <c r="B65" s="13">
        <v>0</v>
      </c>
      <c r="D65" s="10" t="s">
        <v>97</v>
      </c>
      <c r="E65" s="11"/>
      <c r="F65" s="34">
        <v>0</v>
      </c>
    </row>
    <row r="66" spans="1:6" x14ac:dyDescent="0.2">
      <c r="A66" s="12"/>
      <c r="B66" s="13"/>
      <c r="D66" s="30" t="s">
        <v>93</v>
      </c>
      <c r="E66" s="30"/>
      <c r="F66" s="36">
        <f>SUM(F61:F65)</f>
        <v>3098.71</v>
      </c>
    </row>
    <row r="67" spans="1:6" x14ac:dyDescent="0.2">
      <c r="A67" s="14"/>
      <c r="B67" s="13"/>
    </row>
    <row r="68" spans="1:6" x14ac:dyDescent="0.2">
      <c r="A68" s="43" t="s">
        <v>43</v>
      </c>
      <c r="B68" s="43"/>
      <c r="D68" s="3" t="s">
        <v>107</v>
      </c>
      <c r="E68" s="4"/>
      <c r="F68" s="5"/>
    </row>
    <row r="69" spans="1:6" x14ac:dyDescent="0.2">
      <c r="A69" s="12" t="s">
        <v>76</v>
      </c>
      <c r="B69" s="9">
        <v>100</v>
      </c>
      <c r="C69" s="19"/>
      <c r="D69" s="10" t="s">
        <v>78</v>
      </c>
      <c r="E69" s="11"/>
      <c r="F69" s="34">
        <v>-28.39</v>
      </c>
    </row>
    <row r="70" spans="1:6" x14ac:dyDescent="0.2">
      <c r="A70" s="12" t="s">
        <v>88</v>
      </c>
      <c r="B70" s="9">
        <v>0</v>
      </c>
      <c r="C70" s="20"/>
      <c r="D70" s="10" t="s">
        <v>49</v>
      </c>
      <c r="E70" s="11"/>
      <c r="F70" s="34">
        <v>0</v>
      </c>
    </row>
    <row r="71" spans="1:6" x14ac:dyDescent="0.2">
      <c r="A71" s="12" t="s">
        <v>44</v>
      </c>
      <c r="B71" s="9">
        <v>50</v>
      </c>
      <c r="D71" s="10" t="s">
        <v>82</v>
      </c>
      <c r="E71" s="11"/>
      <c r="F71" s="34">
        <v>447.11</v>
      </c>
    </row>
    <row r="72" spans="1:6" x14ac:dyDescent="0.2">
      <c r="A72" s="12" t="s">
        <v>45</v>
      </c>
      <c r="B72" s="9">
        <v>0</v>
      </c>
      <c r="D72" s="10" t="s">
        <v>98</v>
      </c>
      <c r="E72" s="11"/>
      <c r="F72" s="34">
        <v>0</v>
      </c>
    </row>
    <row r="73" spans="1:6" x14ac:dyDescent="0.2">
      <c r="A73" s="12"/>
      <c r="B73" s="9"/>
      <c r="D73" s="10" t="s">
        <v>99</v>
      </c>
      <c r="E73" s="11"/>
      <c r="F73" s="34">
        <v>122.71</v>
      </c>
    </row>
    <row r="74" spans="1:6" x14ac:dyDescent="0.2">
      <c r="A74" s="12"/>
      <c r="B74" s="9"/>
      <c r="D74" s="10" t="s">
        <v>55</v>
      </c>
      <c r="E74" s="11"/>
      <c r="F74" s="34">
        <v>0</v>
      </c>
    </row>
    <row r="75" spans="1:6" x14ac:dyDescent="0.2">
      <c r="A75" s="12"/>
      <c r="B75" s="9"/>
      <c r="D75" s="10" t="s">
        <v>79</v>
      </c>
      <c r="E75" s="11"/>
      <c r="F75" s="34">
        <v>0</v>
      </c>
    </row>
    <row r="76" spans="1:6" x14ac:dyDescent="0.2">
      <c r="A76" s="43" t="s">
        <v>111</v>
      </c>
      <c r="B76" s="43"/>
      <c r="D76" s="10" t="s">
        <v>100</v>
      </c>
      <c r="E76" s="11"/>
      <c r="F76" s="34">
        <v>0</v>
      </c>
    </row>
    <row r="77" spans="1:6" x14ac:dyDescent="0.2">
      <c r="A77" s="6" t="s">
        <v>59</v>
      </c>
      <c r="B77" s="9">
        <v>235</v>
      </c>
      <c r="D77" s="10" t="s">
        <v>101</v>
      </c>
      <c r="E77" s="11"/>
      <c r="F77" s="34">
        <v>0</v>
      </c>
    </row>
    <row r="78" spans="1:6" x14ac:dyDescent="0.2">
      <c r="A78" s="6"/>
      <c r="B78" s="9"/>
      <c r="D78" s="10" t="s">
        <v>52</v>
      </c>
      <c r="E78" s="11"/>
      <c r="F78" s="34">
        <v>0</v>
      </c>
    </row>
    <row r="79" spans="1:6" x14ac:dyDescent="0.2">
      <c r="A79" s="6"/>
      <c r="B79" s="9"/>
      <c r="C79" s="2" t="s">
        <v>46</v>
      </c>
      <c r="D79" s="10" t="s">
        <v>102</v>
      </c>
      <c r="E79" s="11"/>
      <c r="F79" s="34">
        <v>0</v>
      </c>
    </row>
    <row r="80" spans="1:6" x14ac:dyDescent="0.2">
      <c r="A80" s="6"/>
      <c r="B80" s="9"/>
      <c r="D80" s="10" t="s">
        <v>84</v>
      </c>
      <c r="E80" s="11"/>
      <c r="F80" s="34">
        <v>0</v>
      </c>
    </row>
    <row r="81" spans="1:6" x14ac:dyDescent="0.2">
      <c r="A81" s="6"/>
      <c r="B81" s="9"/>
    </row>
    <row r="82" spans="1:6" x14ac:dyDescent="0.2">
      <c r="A82" s="43" t="s">
        <v>110</v>
      </c>
      <c r="B82" s="43"/>
      <c r="D82" s="3" t="s">
        <v>34</v>
      </c>
      <c r="E82" s="4"/>
      <c r="F82" s="5"/>
    </row>
    <row r="83" spans="1:6" x14ac:dyDescent="0.2">
      <c r="A83" s="6" t="s">
        <v>77</v>
      </c>
      <c r="B83" s="9">
        <v>0</v>
      </c>
      <c r="D83" s="21" t="s">
        <v>105</v>
      </c>
      <c r="E83" s="21" t="s">
        <v>47</v>
      </c>
      <c r="F83" s="22" t="s">
        <v>48</v>
      </c>
    </row>
    <row r="84" spans="1:6" x14ac:dyDescent="0.2">
      <c r="A84" s="6" t="s">
        <v>53</v>
      </c>
      <c r="B84" s="9">
        <v>0</v>
      </c>
      <c r="D84" s="6" t="s">
        <v>50</v>
      </c>
      <c r="E84" s="6" t="s">
        <v>78</v>
      </c>
      <c r="F84" s="17">
        <v>248</v>
      </c>
    </row>
    <row r="85" spans="1:6" x14ac:dyDescent="0.2">
      <c r="A85" s="6" t="s">
        <v>54</v>
      </c>
      <c r="B85" s="9">
        <v>0</v>
      </c>
      <c r="D85" s="6" t="s">
        <v>77</v>
      </c>
      <c r="E85" s="6" t="s">
        <v>49</v>
      </c>
      <c r="F85" s="17">
        <v>500</v>
      </c>
    </row>
    <row r="86" spans="1:6" x14ac:dyDescent="0.2">
      <c r="A86" s="6" t="s">
        <v>108</v>
      </c>
      <c r="B86" s="9">
        <v>0</v>
      </c>
      <c r="D86" s="6" t="s">
        <v>80</v>
      </c>
      <c r="E86" s="6" t="s">
        <v>82</v>
      </c>
      <c r="F86" s="17">
        <v>169.89</v>
      </c>
    </row>
    <row r="87" spans="1:6" x14ac:dyDescent="0.2">
      <c r="A87" s="6" t="s">
        <v>89</v>
      </c>
      <c r="B87" s="9">
        <v>10</v>
      </c>
      <c r="D87" s="6" t="s">
        <v>81</v>
      </c>
      <c r="E87" s="6" t="s">
        <v>55</v>
      </c>
      <c r="F87" s="17">
        <v>41.98</v>
      </c>
    </row>
    <row r="88" spans="1:6" x14ac:dyDescent="0.2">
      <c r="A88" s="6"/>
      <c r="B88" s="9">
        <v>0</v>
      </c>
      <c r="D88" s="6" t="s">
        <v>51</v>
      </c>
      <c r="E88" s="6" t="s">
        <v>52</v>
      </c>
      <c r="F88" s="17">
        <v>150</v>
      </c>
    </row>
    <row r="89" spans="1:6" x14ac:dyDescent="0.2">
      <c r="A89" s="6"/>
      <c r="B89" s="9">
        <v>0</v>
      </c>
      <c r="D89" s="6" t="s">
        <v>83</v>
      </c>
      <c r="E89" s="6" t="s">
        <v>84</v>
      </c>
      <c r="F89" s="17">
        <v>203.88</v>
      </c>
    </row>
    <row r="90" spans="1:6" x14ac:dyDescent="0.2">
      <c r="A90" s="6"/>
      <c r="B90" s="9">
        <v>0</v>
      </c>
      <c r="D90" s="6" t="s">
        <v>85</v>
      </c>
      <c r="E90" s="6" t="s">
        <v>86</v>
      </c>
      <c r="F90" s="17">
        <v>50</v>
      </c>
    </row>
    <row r="91" spans="1:6" x14ac:dyDescent="0.2">
      <c r="A91" s="12"/>
      <c r="B91" s="39">
        <v>0</v>
      </c>
      <c r="D91" s="12"/>
      <c r="E91" s="6"/>
      <c r="F91" s="7"/>
    </row>
    <row r="92" spans="1:6" ht="17" thickBot="1" x14ac:dyDescent="0.25">
      <c r="A92" s="25" t="s">
        <v>117</v>
      </c>
      <c r="B92" s="26">
        <f>SUM(B6:B90)</f>
        <v>684.66</v>
      </c>
      <c r="D92" s="12"/>
      <c r="E92" s="6"/>
      <c r="F92" s="7"/>
    </row>
    <row r="93" spans="1:6" ht="17" thickTop="1" x14ac:dyDescent="0.2">
      <c r="B93" s="2"/>
    </row>
    <row r="94" spans="1:6" x14ac:dyDescent="0.2">
      <c r="B94" s="2"/>
      <c r="D94" s="2" t="s">
        <v>119</v>
      </c>
    </row>
    <row r="95" spans="1:6" x14ac:dyDescent="0.2">
      <c r="B95" s="2"/>
    </row>
  </sheetData>
  <sortState xmlns:xlrd2="http://schemas.microsoft.com/office/spreadsheetml/2017/richdata2" ref="D84:F90">
    <sortCondition ref="E84:E90" customList="January,February,March,April,May,June,July,August,September,October,November,December"/>
  </sortState>
  <mergeCells count="33">
    <mergeCell ref="A1:F1"/>
    <mergeCell ref="A2:F2"/>
    <mergeCell ref="A4:B4"/>
    <mergeCell ref="D4:F4"/>
    <mergeCell ref="D6:E6"/>
    <mergeCell ref="D19:F19"/>
    <mergeCell ref="D25:E25"/>
    <mergeCell ref="D30:E30"/>
    <mergeCell ref="D29:E29"/>
    <mergeCell ref="D28:E28"/>
    <mergeCell ref="D23:E23"/>
    <mergeCell ref="D24:E24"/>
    <mergeCell ref="D26:E26"/>
    <mergeCell ref="D27:E27"/>
    <mergeCell ref="A5:B5"/>
    <mergeCell ref="A19:B19"/>
    <mergeCell ref="D5:E5"/>
    <mergeCell ref="D7:E7"/>
    <mergeCell ref="D20:E20"/>
    <mergeCell ref="A82:B82"/>
    <mergeCell ref="D17:E17"/>
    <mergeCell ref="D33:E33"/>
    <mergeCell ref="D35:E35"/>
    <mergeCell ref="D9:F9"/>
    <mergeCell ref="D34:E34"/>
    <mergeCell ref="D22:E22"/>
    <mergeCell ref="D21:E21"/>
    <mergeCell ref="A68:B68"/>
    <mergeCell ref="A76:B76"/>
    <mergeCell ref="A31:B31"/>
    <mergeCell ref="A44:B44"/>
    <mergeCell ref="A60:B60"/>
    <mergeCell ref="A50:B50"/>
  </mergeCells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 2017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Samantha  Smith</dc:creator>
  <cp:keywords/>
  <dc:description/>
  <cp:lastModifiedBy>Joshua Martin</cp:lastModifiedBy>
  <cp:revision/>
  <dcterms:created xsi:type="dcterms:W3CDTF">2014-07-08T19:26:21Z</dcterms:created>
  <dcterms:modified xsi:type="dcterms:W3CDTF">2025-05-11T22:07:49Z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1033-9.1.0.4746</vt:lpwstr>
  </property>
</Properties>
</file>